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20"/>
  </bookViews>
  <sheets>
    <sheet name="转让项目清单" sheetId="1" r:id="rId1"/>
    <sheet name="Sheet1" sheetId="2" r:id="rId2"/>
  </sheets>
  <definedNames>
    <definedName name="_xlnm._FilterDatabase" localSheetId="0" hidden="1">转让项目清单!$A$2:$V$19</definedName>
    <definedName name="_xlnm.Print_Area" localSheetId="0">转让项目清单!$A$1:$V$3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<sst xmlns="http://schemas.openxmlformats.org/spreadsheetml/2006/main" count="268" uniqueCount="130">
  <si>
    <t>2026年三季度计划转让项目清单</t>
  </si>
  <si>
    <t>序号</t>
  </si>
  <si>
    <t>总行管理中心</t>
  </si>
  <si>
    <t>分行</t>
  </si>
  <si>
    <t>客户名称</t>
  </si>
  <si>
    <t>企业规模</t>
  </si>
  <si>
    <t>当前风险分类</t>
  </si>
  <si>
    <t>逾期欠息状态</t>
  </si>
  <si>
    <t>授信敞口余额（万元）——填写2026年7月7日</t>
  </si>
  <si>
    <t>欠息金额（万元）
————填写2026年6月22日</t>
  </si>
  <si>
    <t>代垫费用金额（万元）————填写2026年6月22日</t>
  </si>
  <si>
    <t>抵质押债权金额（万元）</t>
  </si>
  <si>
    <t>担保方式</t>
  </si>
  <si>
    <t>担保情况描述</t>
  </si>
  <si>
    <t>抵质押物描述</t>
  </si>
  <si>
    <t>计划转让时间（填写竞价时间）</t>
  </si>
  <si>
    <t>诉讼立案时间</t>
  </si>
  <si>
    <t>判决时间</t>
  </si>
  <si>
    <t>执行立案时间</t>
  </si>
  <si>
    <t>目前处置阶段</t>
  </si>
  <si>
    <t>具体诉讼、执行进展</t>
  </si>
  <si>
    <t>组包方式</t>
  </si>
  <si>
    <t>转让方式</t>
  </si>
  <si>
    <t>填报说明</t>
  </si>
  <si>
    <t>请填总行相应管理中心</t>
  </si>
  <si>
    <t>请填项目所在分行</t>
  </si>
  <si>
    <t>客户名称，如是资管同业投资，填写项目名称；已核销贷款，标注已核销</t>
  </si>
  <si>
    <t>填写公司、小企业，同业投资</t>
  </si>
  <si>
    <t>填写当前五级分类（账销案存资产填写已核销）</t>
  </si>
  <si>
    <t>逾期为本金到期，欠息包括各类利息拖欠</t>
  </si>
  <si>
    <t>填写融资业务本金余额</t>
  </si>
  <si>
    <t>填写融资业务欠息合计数（不区分利息类型）</t>
  </si>
  <si>
    <t>填写实际代垫的各类费用金额</t>
  </si>
  <si>
    <t>填写抵质押物价值对应的担保债权金额，不超过贷款本息费金额</t>
  </si>
  <si>
    <t>填写担保类型</t>
  </si>
  <si>
    <t>填写保证人名称（逐一填写），抵押物类型</t>
  </si>
  <si>
    <t>填写抵押物情况，包括但不限于面积，位置，评估价值，租赁、查封情况</t>
  </si>
  <si>
    <t xml:space="preserve">需填写到具体月份
</t>
  </si>
  <si>
    <t>填写具体时间</t>
  </si>
  <si>
    <t>可下拉填写</t>
  </si>
  <si>
    <t>填写司法诉讼和执行情况</t>
  </si>
  <si>
    <t>二选一</t>
  </si>
  <si>
    <t>首选卖断，还是考虑反委托</t>
  </si>
  <si>
    <t>保全清收5中心</t>
  </si>
  <si>
    <t>兰州分行（天水）</t>
  </si>
  <si>
    <t>天水润轩商贸有限公司</t>
  </si>
  <si>
    <t>小企业</t>
  </si>
  <si>
    <t>次级</t>
  </si>
  <si>
    <t>未逾期未欠息</t>
  </si>
  <si>
    <t>抵押+保证</t>
  </si>
  <si>
    <t>两名股东名下两套住宅提供最高额抵押，并提供最高额项下连带责任保证担保。</t>
  </si>
  <si>
    <t>抵押物1：张明珠名下位于天水市秦城区商业城4#楼一层商铺，面积207.64㎡。
抵押物2：李生兰名下位于天水市秦城区商业城4#公寓商铺一层，面积207.64㎡。</t>
  </si>
  <si>
    <t>拟定于2026年7月立案</t>
  </si>
  <si>
    <t>尚未诉讼</t>
  </si>
  <si>
    <t>拟于7月24日前，提交管辖法院，申请立案。</t>
  </si>
  <si>
    <t>分行自行组包</t>
  </si>
  <si>
    <t>卖断</t>
  </si>
  <si>
    <t>甘谷县金水桥实业有限公司</t>
  </si>
  <si>
    <t>欠息并逾期</t>
  </si>
  <si>
    <t>公司法定代表人王载雄、股东王广增、王喜合名下住宅提供最高额抵押；追加王载雄、卢兰兰、王广增、王喜合提供最高额项下连带责任保证担保。</t>
  </si>
  <si>
    <t>抵押物1： 法定代表人王载雄名下位于甘谷县大像山镇像山西路西关小吃城1#楼1-4-2号住宅，建筑面积131.20平方米。
抵押物2：法定代表人王载雄父亲王广增名下位于甘谷县大像山镇像山西路西关小吃城3#楼商铺，建筑面积898.02平方米。
抵押物3：法定代表人王载雄母亲王喜合名下位于甘谷县大像山镇像山西路西关小吃城1#楼2-3-1号住宅，建筑面积131.20平方米。</t>
  </si>
  <si>
    <t>兰州分行（东部）</t>
  </si>
  <si>
    <t>兰州艾乐顿节能控制技术股份有限公司</t>
  </si>
  <si>
    <t>欠息未逾期</t>
  </si>
  <si>
    <t>兰州艾乐顿节能控制技术股份有限公司名下住宅及写字楼提供最高额抵押，李欣诺提供最高额项下连带责任保证担保。</t>
  </si>
  <si>
    <t>抵押物1：位于兰州市城关区高新雁南路16号1单元18层1805室（雁滩高新开发区创新园小区）住宅，面积145.74㎡。
抵押物2：位于兰州市城关区高新雁南路18号6层608、610-613、615、617室（高新创新园）写字楼，面积386.63㎡。</t>
  </si>
  <si>
    <t>兰州分行（安宁）</t>
  </si>
  <si>
    <t>兰州金洋石油技术开发有限公司</t>
  </si>
  <si>
    <t>关注</t>
  </si>
  <si>
    <t>刘小州、刘国英夫妇及儿子刘洋名下三套住宅提供最高额抵押担保，并提供最高额项下连带责任保证担保。</t>
  </si>
  <si>
    <t>抵押物1：刘洋名下位于兰州市七里河区秀川街道银滩南路518号第2单元29层2901室住宅（家和蓝岸丽舍），面积202.21㎡。
抵押物2：刘国英名下位于兰州市安宁区十里店街道北滨河西路202号住宅（北岸公馆），面积165.44㎡。
抵押物3：追加刘小州名下位于辽宁省大连市高新园区亲海园15M号1单元21层9号住宅，面积为50.56㎡。大连无需现场尽调。</t>
  </si>
  <si>
    <t>兰州分行（新区）</t>
  </si>
  <si>
    <t>兰州顺发塑料制品有限公司</t>
  </si>
  <si>
    <t>关联主体蔡运表名下2处房产提供最高额抵押，蔡运记、苏松云、蔡运动、张美客、蔡运表、杨得英提供最高额项下连带责任保证担保。</t>
  </si>
  <si>
    <t>抵押物1：位于兰州市安宁区十里店街道安宁东路53之8号第1单元23层2302室住宅，面积84.11㎡。
抵押物2：位于兰州市安宁区十里店街道安宁东路53之9号第2单元31层3104室住宅，面积94.66㎡。</t>
  </si>
  <si>
    <t>兰州西巢餐饮娱乐有限责任公司</t>
  </si>
  <si>
    <t>实控人李辉名下住宅提供最高额抵押，李辉提供最高额项下连带责任保证担保。</t>
  </si>
  <si>
    <t>抵押物位于兰州市安宁区沙井驿街道北滨河西路1010-15号第1单元第23层2301室（中海河山郡）住宅，面积121.32㎡。</t>
  </si>
  <si>
    <t>拟于7月30日前，提交公证处，申请执行证书。</t>
  </si>
  <si>
    <t>甘肃千千好餐饮有限公司</t>
  </si>
  <si>
    <t>借款人法定代表人名下住宅提供最高额抵押，陈丽、陈贤刚提供最高额项下连带责任保证担保</t>
  </si>
  <si>
    <t>抵押物位于兰州市城关区靖远路街道元通西路14号第1单元11层1107室住宅，建筑面积109.28㎡。</t>
  </si>
  <si>
    <t>甘肃朝梓昇建筑装饰工程有限公司</t>
  </si>
  <si>
    <t>实控人赵子生名下住宅提供最高额抵押，赵子生、罗彩虹提供最高额项下连带责任保证担保。</t>
  </si>
  <si>
    <t>抵押物位于兰州市七里河区晏家坪街道晏家坪五村411号第1单元8层803室（泰和家园）住宅，面积102.91㎡。</t>
  </si>
  <si>
    <t>甘肃虹宇交通设施有限责任公司</t>
  </si>
  <si>
    <t>实控人陈万林名下住宅提供最高额抵押，陈万林、闫玉春提供最高额项下连带责任保证担保。</t>
  </si>
  <si>
    <t>抵押物位于兰州市安宁区西路街道安宁西路长风街22号第1单元第9层905室住宅，面积89.30㎡。</t>
  </si>
  <si>
    <t>兰州分行（营业部）</t>
  </si>
  <si>
    <t>场景数字科技（甘肃）有限公司</t>
  </si>
  <si>
    <t>实控人王厅名下住宅提供最高额抵押，王厅、张子琪提供最高额项下连带责任保证担保。</t>
  </si>
  <si>
    <t>抵押物位于兰州市安宁区西路街道桃林路105号第1单元6层602室（安宁桃园小区）住宅，面积93.27㎡。</t>
  </si>
  <si>
    <t>兰州分行</t>
  </si>
  <si>
    <t>甘肃辉城建设工程有限公司</t>
  </si>
  <si>
    <t>损失</t>
  </si>
  <si>
    <t>梁帅、王彩红名下住宅提供最高额抵押，梁帅、王彩红提供最高额项下连带责任保证担保。</t>
  </si>
  <si>
    <t>抵押物位于甘肃省酒泉市肃州区酒金西路13-15号楼2-6-1住宅，面积150.85㎡。</t>
  </si>
  <si>
    <t>已判决未执行</t>
  </si>
  <si>
    <t>2025年3月26日我行申请诉讼，法院2025年3月26日下达立案告知书（法院受理诉讼申请后即出具立案告知书），2025年7月15日酒泉市肃州区人民法院一审开庭，2025年7月18日下达《民事调解书》（2025）甘0902民初4749号。2026年5月8日我分行申请强制执行，2026年7月6日执行立案。</t>
  </si>
  <si>
    <t>酒泉屹盛装饰工程有限责任公司</t>
  </si>
  <si>
    <t>宋汉第、梁玉梅名下住宅提供最高额抵押，宋汉第、梁玉梅提供最高额项下连带责任保证担保。</t>
  </si>
  <si>
    <t>抵押物位于酒泉市肃州区酒金东路13号A区26号楼3-1-2住宅，面积105.9㎡。</t>
  </si>
  <si>
    <t>执行中</t>
  </si>
  <si>
    <t>2024年8月27日我行提起诉讼，2024年8月29日法院立案，2024年10月29日酒泉市肃州区人民法院一审开庭，2024年10月29日下达《民事调解书》（2024）甘0902民初7640号。2025年4月10日我分行申请强制执行，11月19日执行立案。</t>
  </si>
  <si>
    <t>甘肃兴瑞宝建筑工程有限公司</t>
  </si>
  <si>
    <t>刘小顺名下住宅提供最高额抵押，刘小顺、崔腾彪提供最高额项下连带责任保证担保。</t>
  </si>
  <si>
    <t>抵押物1：位于兰州市安宁区沙井驿街道北滨河西路1034之7号第1层008号商铺（中海河山郡），面积79.56㎡。
抵押物2：借款企业法人刘小顺名下住宅1套，位于兰州市安宁区银滩路街道银安路881-33号第03单元14层1402室，面积120.93㎡。</t>
  </si>
  <si>
    <t>保全清收7中心</t>
  </si>
  <si>
    <t>兰州分行（七里河）</t>
  </si>
  <si>
    <t>兰州昱辰商贸有限公司</t>
  </si>
  <si>
    <t>抵押人李垚昕名下商铺提供抵押担保，追加岳彦璟（借款人法人）、李垚昕（借款人股东及抵押人）、吴静（李垚昕的配偶）、李友林（李垚昕的父亲）、裴万娇（李垚昕的母亲）、刘德英（第三人）、陆伟平（刘德英的配偶）的个人连带责任保证担保。</t>
  </si>
  <si>
    <t>李垚昕名下位于兰州市榆中县城关镇兴隆路无号第2层001室，建筑面积641.52平方米的商铺【房产证号：甘（2019）榆不动产权第0011706号】。</t>
  </si>
  <si>
    <t>立案时间：2025年5月14日
立案案号：（2025）甘0102民初15000号
受理法院：兰州市城关区人民法院
开庭时间：2025年10月11日
判决时间：2025年10月11日</t>
  </si>
  <si>
    <t>合计</t>
  </si>
  <si>
    <t>2026年2季度转让清单</t>
  </si>
  <si>
    <t>抵押情况</t>
  </si>
  <si>
    <t>本金余额（万元）</t>
  </si>
  <si>
    <t>预期转让价格（万元）</t>
  </si>
  <si>
    <t>兰州科天环保节能科技有限公司（已核销）</t>
  </si>
  <si>
    <t>商业+厂房+保证</t>
  </si>
  <si>
    <t>公司</t>
  </si>
  <si>
    <t>宁夏晟晏实业集团有限公司（已核销）</t>
  </si>
  <si>
    <t>保证</t>
  </si>
  <si>
    <t>通渭县梦成商贸有限责任公司（已核销）</t>
  </si>
  <si>
    <t>商业</t>
  </si>
  <si>
    <t>兰州全志电子有限公司（已核销）</t>
  </si>
  <si>
    <t>天水市天行健汽车贸易有限公司（已核销）</t>
  </si>
  <si>
    <t>住宅</t>
  </si>
  <si>
    <t>嘉峪关义祥浩商贸有限责任公司（已核销）</t>
  </si>
  <si>
    <t>酒泉瑞盛装饰工程有限公司（已核销）</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</si>
</sst>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Red]\(0.00\)"/>
    <numFmt numFmtId="178" formatCode="yyyy/m/d;@"/>
    <numFmt numFmtId="179" formatCode="0.00_ "/>
  </numFmts>
  <fonts count="27">
    <font>
      <sz val="11"/>
      <color theme="1"/>
      <name val="宋体"/>
      <charset val="134"/>
      <scheme val="minor"/>
    </font>
    <font>
      <sz val="16"/>
      <color theme="1"/>
      <name val="黑体"/>
      <charset val="134"/>
    </font>
    <font>
      <b/>
      <sz val="11"/>
      <color theme="1"/>
      <name val="宋体"/>
      <charset val="134"/>
      <scheme val="minor"/>
    </font>
    <font>
      <sz val="11"/>
      <name val="宋体"/>
      <charset val="134"/>
    </font>
    <font>
      <sz val="10"/>
      <color theme="1"/>
      <name val="宋体"/>
      <charset val="134"/>
      <scheme val="minor"/>
    </font>
    <font>
      <b/>
      <sz val="10"/>
      <color theme="1"/>
      <name val="宋体"/>
      <charset val="134"/>
      <scheme val="minor"/>
    </font>
    <font>
      <b/>
      <sz val="10"/>
      <name val="宋体"/>
      <charset val="134"/>
      <scheme val="minor"/>
    </font>
    <font>
      <sz val="10"/>
      <name val="宋体"/>
      <charset val="134"/>
      <scheme val="minor"/>
    </font>
    <font>
      <sz val="10"/>
      <name val="宋体"/>
      <charset val="134"/>
    </font>
    <font>
      <sz val="10"/>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8">
    <fill>
      <patternFill patternType="none"/>
    </fill>
    <fill>
      <patternFill patternType="gray125"/>
    </fill>
    <fill>
      <patternFill patternType="solid">
        <fgColor theme="8" tint="0.599990010261536"/>
        <bgColor indexed="64"/>
      </patternFill>
    </fill>
    <fill>
      <patternFill patternType="solid">
        <fgColor rgb="FFFFFF00"/>
        <bgColor indexed="64"/>
      </patternFill>
    </fill>
    <fill>
      <patternFill patternType="solid">
        <fgColor rgb="FF92D050"/>
        <bgColor indexed="64"/>
      </patternFill>
    </fill>
    <fill>
      <patternFill patternType="solid">
        <fgColor theme="9" tint="0.599990010261536"/>
        <bgColor indexed="64"/>
      </patternFill>
    </fill>
    <fill>
      <patternFill patternType="solid">
        <fgColor theme="6" tint="0.799950003623962"/>
        <bgColor indexed="64"/>
      </patternFill>
    </fill>
    <fill>
      <patternFill patternType="solid">
        <fgColor theme="4" tint="0.799950003623962"/>
        <bgColor indexed="64"/>
      </patternFill>
    </fill>
    <fill>
      <patternFill patternType="solid">
        <fgColor theme="0" tint="-0.14995999634265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39998000860214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000264167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Protection="0"/>
    <xf numFmtId="44" fontId="0" fillId="0" borderId="0" applyFont="0" applyFill="0" applyBorder="0" applyProtection="0"/>
    <xf numFmtId="9" fontId="0" fillId="0" borderId="0" applyFont="0" applyFill="0" applyBorder="0" applyProtection="0"/>
    <xf numFmtId="41" fontId="0" fillId="0" borderId="0" applyFont="0" applyFill="0" applyBorder="0" applyProtection="0"/>
    <xf numFmtId="42" fontId="0" fillId="0" borderId="0" applyFont="0" applyFill="0" applyBorder="0" applyProtection="0"/>
    <xf numFmtId="0" fontId="10" fillId="0" borderId="0" applyNumberFormat="0" applyFill="0" applyBorder="0" applyProtection="0"/>
    <xf numFmtId="0" fontId="11" fillId="0" borderId="0" applyNumberFormat="0" applyFill="0" applyBorder="0" applyProtection="0"/>
    <xf numFmtId="0" fontId="0" fillId="9" borderId="5" applyNumberFormat="0" applyFont="0" applyProtection="0"/>
    <xf numFmtId="0" fontId="12" fillId="0" borderId="0" applyNumberFormat="0" applyFill="0" applyBorder="0" applyProtection="0"/>
    <xf numFmtId="0" fontId="13" fillId="0" borderId="0" applyNumberFormat="0" applyFill="0" applyBorder="0" applyProtection="0"/>
    <xf numFmtId="0" fontId="14" fillId="0" borderId="0" applyNumberFormat="0" applyFill="0" applyBorder="0" applyProtection="0"/>
    <xf numFmtId="0" fontId="15" fillId="0" borderId="6" applyNumberFormat="0" applyFill="0" applyProtection="0"/>
    <xf numFmtId="0" fontId="16" fillId="0" borderId="6" applyNumberFormat="0" applyFill="0" applyProtection="0"/>
    <xf numFmtId="0" fontId="17" fillId="0" borderId="7" applyNumberFormat="0" applyFill="0" applyProtection="0"/>
    <xf numFmtId="0" fontId="17" fillId="0" borderId="0" applyNumberFormat="0" applyFill="0" applyBorder="0" applyProtection="0"/>
    <xf numFmtId="0" fontId="18" fillId="10" borderId="8" applyNumberFormat="0" applyProtection="0"/>
    <xf numFmtId="0" fontId="19" fillId="11" borderId="9" applyNumberFormat="0" applyProtection="0"/>
    <xf numFmtId="0" fontId="20" fillId="11" borderId="8" applyNumberFormat="0" applyProtection="0"/>
    <xf numFmtId="0" fontId="21" fillId="12" borderId="10" applyNumberFormat="0" applyProtection="0"/>
    <xf numFmtId="0" fontId="22" fillId="0" borderId="11" applyNumberFormat="0" applyFill="0" applyProtection="0"/>
    <xf numFmtId="0" fontId="2" fillId="0" borderId="12" applyNumberFormat="0" applyFill="0" applyProtection="0"/>
    <xf numFmtId="0" fontId="23" fillId="13" borderId="0" applyNumberFormat="0" applyBorder="0" applyProtection="0"/>
    <xf numFmtId="0" fontId="24" fillId="14" borderId="0" applyNumberFormat="0" applyBorder="0" applyProtection="0"/>
    <xf numFmtId="0" fontId="25" fillId="15" borderId="0" applyNumberFormat="0" applyBorder="0" applyProtection="0"/>
    <xf numFmtId="0" fontId="26" fillId="16" borderId="0" applyNumberFormat="0" applyBorder="0" applyProtection="0"/>
    <xf numFmtId="0" fontId="0" fillId="17" borderId="0" applyNumberFormat="0" applyBorder="0" applyProtection="0"/>
    <xf numFmtId="0" fontId="0" fillId="18" borderId="0" applyNumberFormat="0" applyBorder="0" applyProtection="0"/>
    <xf numFmtId="0" fontId="26" fillId="19" borderId="0" applyNumberFormat="0" applyBorder="0" applyProtection="0"/>
    <xf numFmtId="0" fontId="26" fillId="20" borderId="0" applyNumberFormat="0" applyBorder="0" applyProtection="0"/>
    <xf numFmtId="0" fontId="0" fillId="21" borderId="0" applyNumberFormat="0" applyBorder="0" applyProtection="0"/>
    <xf numFmtId="0" fontId="0" fillId="22" borderId="0" applyNumberFormat="0" applyBorder="0" applyProtection="0"/>
    <xf numFmtId="0" fontId="26" fillId="23" borderId="0" applyNumberFormat="0" applyBorder="0" applyProtection="0"/>
    <xf numFmtId="0" fontId="26" fillId="24" borderId="0" applyNumberFormat="0" applyBorder="0" applyProtection="0"/>
    <xf numFmtId="0" fontId="0" fillId="25" borderId="0" applyNumberFormat="0" applyBorder="0" applyProtection="0"/>
    <xf numFmtId="0" fontId="0" fillId="26" borderId="0" applyNumberFormat="0" applyBorder="0" applyProtection="0"/>
    <xf numFmtId="0" fontId="26" fillId="27" borderId="0" applyNumberFormat="0" applyBorder="0" applyProtection="0"/>
    <xf numFmtId="0" fontId="26" fillId="28" borderId="0" applyNumberFormat="0" applyBorder="0" applyProtection="0"/>
    <xf numFmtId="0" fontId="0" fillId="29" borderId="0" applyNumberFormat="0" applyBorder="0" applyProtection="0"/>
    <xf numFmtId="0" fontId="0" fillId="30" borderId="0" applyNumberFormat="0" applyBorder="0" applyProtection="0"/>
    <xf numFmtId="0" fontId="26" fillId="31" borderId="0" applyNumberFormat="0" applyBorder="0" applyProtection="0"/>
    <xf numFmtId="0" fontId="26" fillId="32" borderId="0" applyNumberFormat="0" applyBorder="0" applyProtection="0"/>
    <xf numFmtId="0" fontId="0" fillId="33" borderId="0" applyNumberFormat="0" applyBorder="0" applyProtection="0"/>
    <xf numFmtId="0" fontId="0" fillId="2" borderId="0" applyNumberFormat="0" applyBorder="0" applyProtection="0"/>
    <xf numFmtId="0" fontId="26" fillId="34" borderId="0" applyNumberFormat="0" applyBorder="0" applyProtection="0"/>
    <xf numFmtId="0" fontId="26" fillId="35" borderId="0" applyNumberFormat="0" applyBorder="0" applyProtection="0"/>
    <xf numFmtId="0" fontId="0" fillId="36" borderId="0" applyNumberFormat="0" applyBorder="0" applyProtection="0"/>
    <xf numFmtId="0" fontId="0" fillId="5" borderId="0" applyNumberFormat="0" applyBorder="0" applyProtection="0"/>
    <xf numFmtId="0" fontId="26" fillId="37" borderId="0" applyNumberFormat="0" applyBorder="0" applyProtection="0"/>
    <xf numFmtId="0" fontId="0" fillId="0" borderId="0">
      <alignment vertical="center"/>
    </xf>
    <xf numFmtId="0" fontId="0" fillId="0" borderId="0">
      <alignment vertical="center"/>
    </xf>
  </cellStyleXfs>
  <cellXfs count="67">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right" vertical="center" wrapText="1"/>
    </xf>
    <xf numFmtId="177" fontId="0" fillId="0" borderId="1" xfId="0" applyNumberFormat="1" applyFont="1" applyBorder="1" applyAlignment="1">
      <alignment horizontal="right" vertical="center" wrapText="1"/>
    </xf>
    <xf numFmtId="0" fontId="0" fillId="0" borderId="1" xfId="0"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4" fillId="0" borderId="0" xfId="0" applyFont="1" applyAlignment="1">
      <alignment vertical="center" wrapText="1"/>
    </xf>
    <xf numFmtId="0" fontId="5" fillId="0" borderId="0" xfId="0" applyFont="1" applyAlignment="1">
      <alignment vertical="center" wrapText="1"/>
    </xf>
    <xf numFmtId="0" fontId="4" fillId="0" borderId="0" xfId="0" applyFont="1" applyFill="1" applyAlignment="1">
      <alignment horizontal="center" vertical="center" wrapText="1"/>
    </xf>
    <xf numFmtId="0" fontId="4" fillId="0" borderId="0" xfId="0" applyFont="1" applyAlignment="1">
      <alignment horizontal="center" vertical="center" wrapText="1"/>
    </xf>
    <xf numFmtId="177" fontId="4" fillId="0" borderId="0" xfId="0" applyNumberFormat="1" applyFont="1" applyAlignment="1">
      <alignment horizontal="center" vertical="center" wrapText="1"/>
    </xf>
    <xf numFmtId="0" fontId="4" fillId="0" borderId="0" xfId="0" applyFont="1" applyAlignment="1">
      <alignment horizontal="left" vertical="center" wrapText="1"/>
    </xf>
    <xf numFmtId="178" fontId="4" fillId="0" borderId="0" xfId="0" applyNumberFormat="1" applyFont="1" applyAlignment="1">
      <alignment horizontal="center" vertical="center" wrapText="1"/>
    </xf>
    <xf numFmtId="0" fontId="5"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177" fontId="5" fillId="0" borderId="0" xfId="0" applyNumberFormat="1" applyFont="1" applyBorder="1" applyAlignment="1">
      <alignment horizontal="center" vertical="center" wrapText="1"/>
    </xf>
    <xf numFmtId="0" fontId="5" fillId="0" borderId="0" xfId="0" applyFont="1" applyBorder="1" applyAlignment="1">
      <alignment horizontal="left" vertical="center" wrapText="1"/>
    </xf>
    <xf numFmtId="178" fontId="5" fillId="0" borderId="0"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77" fontId="5" fillId="3"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178" fontId="6" fillId="6" borderId="1" xfId="0" applyNumberFormat="1"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5" fillId="7" borderId="1"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8" borderId="1" xfId="0" applyFont="1" applyFill="1" applyBorder="1" applyAlignment="1">
      <alignment horizontal="center" vertical="center" wrapText="1"/>
    </xf>
    <xf numFmtId="177" fontId="5" fillId="8" borderId="2" xfId="0" applyNumberFormat="1" applyFont="1" applyFill="1" applyBorder="1" applyAlignment="1">
      <alignment horizontal="center" vertical="center" wrapText="1"/>
    </xf>
    <xf numFmtId="0" fontId="5" fillId="8" borderId="2" xfId="0" applyFont="1" applyFill="1" applyBorder="1" applyAlignment="1">
      <alignment horizontal="left" vertical="center" wrapText="1"/>
    </xf>
    <xf numFmtId="178" fontId="6" fillId="8" borderId="2" xfId="0" applyNumberFormat="1"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3" xfId="0" applyFont="1" applyFill="1" applyBorder="1" applyAlignment="1">
      <alignment horizontal="left" vertical="center"/>
    </xf>
    <xf numFmtId="0" fontId="8" fillId="0" borderId="3" xfId="0" applyFont="1" applyFill="1" applyBorder="1" applyAlignment="1">
      <alignment horizontal="center" vertical="center"/>
    </xf>
    <xf numFmtId="176" fontId="8" fillId="0" borderId="1" xfId="0" applyNumberFormat="1" applyFont="1" applyFill="1" applyBorder="1" applyAlignment="1">
      <alignment horizontal="right" vertical="center" wrapText="1"/>
    </xf>
    <xf numFmtId="177" fontId="4" fillId="0" borderId="1" xfId="0" applyNumberFormat="1" applyFont="1" applyBorder="1" applyAlignment="1">
      <alignment horizontal="right" vertical="center" wrapText="1"/>
    </xf>
    <xf numFmtId="177"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Fill="1" applyBorder="1" applyAlignment="1">
      <alignment horizontal="left" vertical="center" wrapText="1"/>
    </xf>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8" fillId="0" borderId="1" xfId="0" applyNumberFormat="1" applyFont="1" applyFill="1" applyBorder="1" applyAlignment="1">
      <alignment horizontal="right" vertical="center" wrapText="1"/>
    </xf>
    <xf numFmtId="179" fontId="8" fillId="0" borderId="1" xfId="0" applyNumberFormat="1" applyFont="1" applyFill="1" applyBorder="1" applyAlignment="1">
      <alignment horizontal="center" vertical="center" wrapText="1"/>
    </xf>
    <xf numFmtId="0" fontId="4" fillId="0" borderId="3" xfId="0" applyFont="1" applyFill="1" applyBorder="1" applyAlignment="1">
      <alignment vertical="center" wrapText="1"/>
    </xf>
    <xf numFmtId="0" fontId="7" fillId="0" borderId="1" xfId="0" applyFont="1" applyBorder="1" applyAlignment="1">
      <alignment horizontal="left" vertical="center" wrapText="1"/>
    </xf>
    <xf numFmtId="177" fontId="4" fillId="0" borderId="1" xfId="0" applyNumberFormat="1" applyFont="1" applyFill="1" applyBorder="1" applyAlignment="1">
      <alignment horizontal="right" vertical="center" wrapText="1"/>
    </xf>
    <xf numFmtId="0" fontId="4" fillId="0" borderId="1" xfId="0" applyFont="1" applyFill="1" applyBorder="1" applyAlignment="1">
      <alignment horizontal="left" vertical="center" wrapText="1"/>
    </xf>
    <xf numFmtId="178" fontId="5" fillId="0" borderId="1" xfId="0" applyNumberFormat="1" applyFont="1" applyBorder="1" applyAlignment="1">
      <alignment horizontal="center" vertical="center" wrapText="1"/>
    </xf>
    <xf numFmtId="0" fontId="9" fillId="0" borderId="1" xfId="0" applyFont="1" applyFill="1" applyBorder="1" applyAlignment="1">
      <alignment horizontal="center" vertical="center"/>
    </xf>
    <xf numFmtId="178" fontId="4" fillId="0" borderId="1" xfId="0" applyNumberFormat="1" applyFont="1" applyBorder="1" applyAlignment="1">
      <alignment horizontal="center" vertical="center" wrapText="1"/>
    </xf>
    <xf numFmtId="0" fontId="8" fillId="0" borderId="3" xfId="0" applyFont="1" applyFill="1" applyBorder="1" applyAlignment="1">
      <alignment horizontal="left" vertical="center" wrapText="1"/>
    </xf>
    <xf numFmtId="14" fontId="8" fillId="0" borderId="1" xfId="0" applyNumberFormat="1" applyFont="1" applyFill="1" applyBorder="1" applyAlignment="1">
      <alignment horizontal="center" vertical="center" wrapText="1"/>
    </xf>
    <xf numFmtId="0" fontId="5" fillId="0" borderId="1" xfId="0" applyFont="1" applyBorder="1" applyAlignment="1">
      <alignment vertical="center" wrapText="1"/>
    </xf>
    <xf numFmtId="0" fontId="4" fillId="0" borderId="1" xfId="0" applyFont="1" applyFill="1" applyBorder="1" applyAlignment="1">
      <alignment vertical="center" wrapText="1"/>
    </xf>
    <xf numFmtId="177" fontId="5" fillId="0" borderId="1" xfId="0" applyNumberFormat="1" applyFont="1" applyBorder="1" applyAlignment="1">
      <alignment horizontal="right" vertical="center" wrapText="1"/>
    </xf>
    <xf numFmtId="0" fontId="5" fillId="0" borderId="1"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3 2" xfId="49"/>
    <cellStyle name="常规 4"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8"/>
  <sheetViews>
    <sheetView tabSelected="1" workbookViewId="0">
      <pane xSplit="4" ySplit="2" topLeftCell="I7" activePane="bottomRight" state="frozen"/>
      <selection/>
      <selection pane="topRight"/>
      <selection pane="bottomLeft"/>
      <selection pane="bottomRight" activeCell="N9" sqref="N9"/>
    </sheetView>
  </sheetViews>
  <sheetFormatPr defaultColWidth="9.00833333333333" defaultRowHeight="12.75"/>
  <cols>
    <col min="1" max="1" width="4" style="11" customWidth="1"/>
    <col min="2" max="2" width="14.375" style="11" customWidth="1"/>
    <col min="3" max="3" width="11.625" style="11" customWidth="1"/>
    <col min="4" max="4" width="39.875" style="13" customWidth="1"/>
    <col min="5" max="5" width="9.75" style="14" customWidth="1"/>
    <col min="6" max="6" width="8" style="14" customWidth="1"/>
    <col min="7" max="7" width="11.875" style="14" customWidth="1"/>
    <col min="8" max="8" width="14.375" style="15" customWidth="1"/>
    <col min="9" max="9" width="15.125" style="15" customWidth="1"/>
    <col min="10" max="11" width="14.875" style="15" customWidth="1"/>
    <col min="12" max="12" width="11.875" style="14" customWidth="1"/>
    <col min="13" max="13" width="39.125" style="16" customWidth="1"/>
    <col min="14" max="14" width="54.25" style="16" customWidth="1"/>
    <col min="15" max="15" width="14.625" style="14" customWidth="1"/>
    <col min="16" max="16" width="14.5" style="17" customWidth="1"/>
    <col min="17" max="17" width="11.875" style="14" customWidth="1"/>
    <col min="18" max="18" width="15.125" style="17" customWidth="1"/>
    <col min="19" max="19" width="12.625" style="14" customWidth="1"/>
    <col min="20" max="20" width="46.5" style="16" customWidth="1"/>
    <col min="21" max="21" width="9.75" style="14" customWidth="1"/>
    <col min="22" max="22" width="10.125" style="14" customWidth="1"/>
    <col min="23" max="16384" width="9" style="11"/>
  </cols>
  <sheetData>
    <row r="1" ht="29.45" customHeight="1" spans="1:22">
      <c r="A1" s="18" t="s">
        <v>0</v>
      </c>
      <c r="B1" s="18"/>
      <c r="C1" s="18"/>
      <c r="D1" s="19"/>
      <c r="E1" s="18"/>
      <c r="F1" s="18"/>
      <c r="G1" s="18"/>
      <c r="H1" s="18"/>
      <c r="I1" s="18"/>
      <c r="J1" s="18"/>
      <c r="K1" s="20"/>
      <c r="L1" s="18"/>
      <c r="M1" s="21"/>
      <c r="N1" s="21"/>
      <c r="O1" s="18"/>
      <c r="P1" s="22"/>
      <c r="Q1" s="18"/>
      <c r="R1" s="22"/>
      <c r="S1" s="18"/>
      <c r="T1" s="21"/>
    </row>
    <row r="2" s="11" customFormat="1" ht="60.75" customHeight="1" spans="1:22">
      <c r="A2" s="23" t="s">
        <v>1</v>
      </c>
      <c r="B2" s="23" t="s">
        <v>2</v>
      </c>
      <c r="C2" s="23" t="s">
        <v>3</v>
      </c>
      <c r="D2" s="24" t="s">
        <v>4</v>
      </c>
      <c r="E2" s="25" t="s">
        <v>5</v>
      </c>
      <c r="F2" s="25" t="s">
        <v>6</v>
      </c>
      <c r="G2" s="25" t="s">
        <v>7</v>
      </c>
      <c r="H2" s="26" t="s">
        <v>8</v>
      </c>
      <c r="I2" s="26" t="s">
        <v>9</v>
      </c>
      <c r="J2" s="26" t="s">
        <v>10</v>
      </c>
      <c r="K2" s="26" t="s">
        <v>11</v>
      </c>
      <c r="L2" s="27" t="s">
        <v>12</v>
      </c>
      <c r="M2" s="27" t="s">
        <v>13</v>
      </c>
      <c r="N2" s="27" t="s">
        <v>14</v>
      </c>
      <c r="O2" s="28" t="s">
        <v>15</v>
      </c>
      <c r="P2" s="29" t="s">
        <v>16</v>
      </c>
      <c r="Q2" s="30" t="s">
        <v>17</v>
      </c>
      <c r="R2" s="29" t="s">
        <v>18</v>
      </c>
      <c r="S2" s="30" t="s">
        <v>19</v>
      </c>
      <c r="T2" s="31" t="s">
        <v>20</v>
      </c>
      <c r="U2" s="32" t="s">
        <v>21</v>
      </c>
      <c r="V2" s="32" t="s">
        <v>22</v>
      </c>
    </row>
    <row r="3" s="11" customFormat="1" ht="61" customHeight="1" spans="1:22">
      <c r="A3" s="33" t="s">
        <v>23</v>
      </c>
      <c r="B3" s="33" t="s">
        <v>24</v>
      </c>
      <c r="C3" s="33" t="s">
        <v>25</v>
      </c>
      <c r="D3" s="24" t="s">
        <v>26</v>
      </c>
      <c r="E3" s="34" t="s">
        <v>27</v>
      </c>
      <c r="F3" s="34" t="s">
        <v>28</v>
      </c>
      <c r="G3" s="34" t="s">
        <v>29</v>
      </c>
      <c r="H3" s="35" t="s">
        <v>30</v>
      </c>
      <c r="I3" s="35" t="s">
        <v>31</v>
      </c>
      <c r="J3" s="35" t="s">
        <v>32</v>
      </c>
      <c r="K3" s="35" t="s">
        <v>33</v>
      </c>
      <c r="L3" s="33" t="s">
        <v>34</v>
      </c>
      <c r="M3" s="36" t="s">
        <v>35</v>
      </c>
      <c r="N3" s="36" t="s">
        <v>36</v>
      </c>
      <c r="O3" s="33" t="s">
        <v>37</v>
      </c>
      <c r="P3" s="37" t="s">
        <v>38</v>
      </c>
      <c r="Q3" s="38" t="s">
        <v>38</v>
      </c>
      <c r="R3" s="37" t="s">
        <v>38</v>
      </c>
      <c r="S3" s="38" t="s">
        <v>39</v>
      </c>
      <c r="T3" s="39" t="s">
        <v>40</v>
      </c>
      <c r="U3" s="40" t="s">
        <v>41</v>
      </c>
      <c r="V3" s="40" t="s">
        <v>42</v>
      </c>
    </row>
    <row r="4" s="11" customFormat="1" ht="98" customHeight="1" spans="1:22">
      <c r="A4" s="41">
        <v>1</v>
      </c>
      <c r="B4" s="41" t="s">
        <v>43</v>
      </c>
      <c r="C4" s="41" t="s">
        <v>44</v>
      </c>
      <c r="D4" s="42" t="s">
        <v>45</v>
      </c>
      <c r="E4" s="43" t="s">
        <v>46</v>
      </c>
      <c r="F4" s="43" t="s">
        <v>47</v>
      </c>
      <c r="G4" s="43" t="s">
        <v>48</v>
      </c>
      <c r="H4" s="44">
        <v>799.97</v>
      </c>
      <c r="I4" s="45">
        <v>35.2</v>
      </c>
      <c r="J4" s="45">
        <v>0</v>
      </c>
      <c r="K4" s="46">
        <f t="shared" ref="K4:K18" si="0">H4</f>
        <v>799.97</v>
      </c>
      <c r="L4" s="47" t="s">
        <v>49</v>
      </c>
      <c r="M4" s="48" t="s">
        <v>50</v>
      </c>
      <c r="N4" s="49" t="s">
        <v>51</v>
      </c>
      <c r="O4" s="50">
        <v>46280</v>
      </c>
      <c r="P4" s="51" t="s">
        <v>52</v>
      </c>
      <c r="Q4" s="52"/>
      <c r="R4" s="52"/>
      <c r="S4" s="53" t="s">
        <v>53</v>
      </c>
      <c r="T4" s="49" t="s">
        <v>54</v>
      </c>
      <c r="U4" s="47" t="s">
        <v>55</v>
      </c>
      <c r="V4" s="47" t="s">
        <v>56</v>
      </c>
    </row>
    <row r="5" s="11" customFormat="1" ht="136" customHeight="1" spans="1:22">
      <c r="A5" s="41">
        <v>2</v>
      </c>
      <c r="B5" s="41" t="s">
        <v>43</v>
      </c>
      <c r="C5" s="41" t="s">
        <v>44</v>
      </c>
      <c r="D5" s="54" t="s">
        <v>57</v>
      </c>
      <c r="E5" s="43" t="s">
        <v>46</v>
      </c>
      <c r="F5" s="43" t="s">
        <v>47</v>
      </c>
      <c r="G5" s="43" t="s">
        <v>58</v>
      </c>
      <c r="H5" s="44">
        <v>460</v>
      </c>
      <c r="I5" s="45">
        <v>9.01</v>
      </c>
      <c r="J5" s="45">
        <v>0</v>
      </c>
      <c r="K5" s="46">
        <f t="shared" si="0"/>
        <v>460</v>
      </c>
      <c r="L5" s="47" t="s">
        <v>49</v>
      </c>
      <c r="M5" s="55" t="s">
        <v>59</v>
      </c>
      <c r="N5" s="55" t="s">
        <v>60</v>
      </c>
      <c r="O5" s="50">
        <v>46280</v>
      </c>
      <c r="P5" s="51" t="s">
        <v>52</v>
      </c>
      <c r="Q5" s="52"/>
      <c r="R5" s="52"/>
      <c r="S5" s="53" t="s">
        <v>53</v>
      </c>
      <c r="T5" s="49" t="s">
        <v>54</v>
      </c>
      <c r="U5" s="47" t="s">
        <v>55</v>
      </c>
      <c r="V5" s="47" t="s">
        <v>56</v>
      </c>
    </row>
    <row r="6" s="11" customFormat="1" ht="136" customHeight="1" spans="1:22">
      <c r="A6" s="41">
        <v>3</v>
      </c>
      <c r="B6" s="41" t="s">
        <v>43</v>
      </c>
      <c r="C6" s="41" t="s">
        <v>61</v>
      </c>
      <c r="D6" s="42" t="s">
        <v>62</v>
      </c>
      <c r="E6" s="43" t="s">
        <v>46</v>
      </c>
      <c r="F6" s="43" t="s">
        <v>47</v>
      </c>
      <c r="G6" s="43" t="s">
        <v>63</v>
      </c>
      <c r="H6" s="44">
        <f>216+79.709543+20+4.999998</f>
        <v>320.709541</v>
      </c>
      <c r="I6" s="56">
        <v>8.18</v>
      </c>
      <c r="J6" s="45">
        <v>0</v>
      </c>
      <c r="K6" s="46">
        <f t="shared" si="0"/>
        <v>320.709541</v>
      </c>
      <c r="L6" s="47" t="s">
        <v>49</v>
      </c>
      <c r="M6" s="57" t="s">
        <v>64</v>
      </c>
      <c r="N6" s="49" t="s">
        <v>65</v>
      </c>
      <c r="O6" s="50">
        <v>46280</v>
      </c>
      <c r="P6" s="51" t="s">
        <v>52</v>
      </c>
      <c r="Q6" s="52"/>
      <c r="R6" s="52"/>
      <c r="S6" s="53" t="s">
        <v>53</v>
      </c>
      <c r="T6" s="49" t="s">
        <v>54</v>
      </c>
      <c r="U6" s="47" t="s">
        <v>55</v>
      </c>
      <c r="V6" s="47" t="s">
        <v>56</v>
      </c>
    </row>
    <row r="7" s="11" customFormat="1" ht="117" customHeight="1" spans="1:22">
      <c r="A7" s="41">
        <v>4</v>
      </c>
      <c r="B7" s="41" t="s">
        <v>43</v>
      </c>
      <c r="C7" s="41" t="s">
        <v>66</v>
      </c>
      <c r="D7" s="42" t="s">
        <v>67</v>
      </c>
      <c r="E7" s="43" t="s">
        <v>46</v>
      </c>
      <c r="F7" s="43" t="s">
        <v>68</v>
      </c>
      <c r="G7" s="43" t="s">
        <v>58</v>
      </c>
      <c r="H7" s="44">
        <v>340</v>
      </c>
      <c r="I7" s="45">
        <v>7.53</v>
      </c>
      <c r="J7" s="45">
        <v>0</v>
      </c>
      <c r="K7" s="46">
        <f t="shared" si="0"/>
        <v>340</v>
      </c>
      <c r="L7" s="47" t="s">
        <v>49</v>
      </c>
      <c r="M7" s="16" t="s">
        <v>69</v>
      </c>
      <c r="N7" s="49" t="s">
        <v>70</v>
      </c>
      <c r="O7" s="50">
        <v>46280</v>
      </c>
      <c r="P7" s="51" t="s">
        <v>52</v>
      </c>
      <c r="Q7" s="52"/>
      <c r="R7" s="52"/>
      <c r="S7" s="53" t="s">
        <v>53</v>
      </c>
      <c r="T7" s="49" t="s">
        <v>54</v>
      </c>
      <c r="U7" s="47" t="s">
        <v>55</v>
      </c>
      <c r="V7" s="47" t="s">
        <v>56</v>
      </c>
    </row>
    <row r="8" s="11" customFormat="1" ht="98" customHeight="1" spans="1:22">
      <c r="A8" s="41">
        <v>5</v>
      </c>
      <c r="B8" s="41" t="s">
        <v>43</v>
      </c>
      <c r="C8" s="41" t="s">
        <v>71</v>
      </c>
      <c r="D8" s="42" t="s">
        <v>72</v>
      </c>
      <c r="E8" s="43" t="s">
        <v>46</v>
      </c>
      <c r="F8" s="43" t="s">
        <v>47</v>
      </c>
      <c r="G8" s="43" t="s">
        <v>58</v>
      </c>
      <c r="H8" s="44">
        <v>158</v>
      </c>
      <c r="I8" s="45">
        <v>3.99</v>
      </c>
      <c r="J8" s="45">
        <v>0</v>
      </c>
      <c r="K8" s="46">
        <f t="shared" si="0"/>
        <v>158</v>
      </c>
      <c r="L8" s="47" t="s">
        <v>49</v>
      </c>
      <c r="M8" s="57" t="s">
        <v>73</v>
      </c>
      <c r="N8" s="49" t="s">
        <v>74</v>
      </c>
      <c r="O8" s="50">
        <v>46280</v>
      </c>
      <c r="P8" s="51" t="s">
        <v>52</v>
      </c>
      <c r="Q8" s="52"/>
      <c r="R8" s="52"/>
      <c r="S8" s="53" t="s">
        <v>53</v>
      </c>
      <c r="T8" s="49" t="s">
        <v>54</v>
      </c>
      <c r="U8" s="47" t="s">
        <v>55</v>
      </c>
      <c r="V8" s="47" t="s">
        <v>56</v>
      </c>
    </row>
    <row r="9" s="11" customFormat="1" ht="98" customHeight="1" spans="1:22">
      <c r="A9" s="41">
        <v>6</v>
      </c>
      <c r="B9" s="41" t="s">
        <v>43</v>
      </c>
      <c r="C9" s="41" t="s">
        <v>66</v>
      </c>
      <c r="D9" s="42" t="s">
        <v>75</v>
      </c>
      <c r="E9" s="43" t="s">
        <v>46</v>
      </c>
      <c r="F9" s="43" t="s">
        <v>68</v>
      </c>
      <c r="G9" s="43" t="s">
        <v>58</v>
      </c>
      <c r="H9" s="44">
        <v>99.918981</v>
      </c>
      <c r="I9" s="45">
        <v>1.09</v>
      </c>
      <c r="J9" s="45">
        <v>0</v>
      </c>
      <c r="K9" s="46">
        <f t="shared" si="0"/>
        <v>99.918981</v>
      </c>
      <c r="L9" s="47" t="s">
        <v>49</v>
      </c>
      <c r="M9" s="57" t="s">
        <v>76</v>
      </c>
      <c r="N9" s="49" t="s">
        <v>77</v>
      </c>
      <c r="O9" s="50">
        <v>46280</v>
      </c>
      <c r="P9" s="51" t="s">
        <v>52</v>
      </c>
      <c r="Q9" s="52"/>
      <c r="R9" s="52"/>
      <c r="S9" s="53" t="s">
        <v>53</v>
      </c>
      <c r="T9" s="49" t="s">
        <v>78</v>
      </c>
      <c r="U9" s="47" t="s">
        <v>55</v>
      </c>
      <c r="V9" s="47" t="s">
        <v>56</v>
      </c>
    </row>
    <row r="10" s="11" customFormat="1" ht="98" customHeight="1" spans="1:22">
      <c r="A10" s="41">
        <v>7</v>
      </c>
      <c r="B10" s="41" t="s">
        <v>43</v>
      </c>
      <c r="C10" s="41" t="s">
        <v>71</v>
      </c>
      <c r="D10" s="42" t="s">
        <v>79</v>
      </c>
      <c r="E10" s="43" t="s">
        <v>46</v>
      </c>
      <c r="F10" s="43" t="s">
        <v>47</v>
      </c>
      <c r="G10" s="43" t="s">
        <v>58</v>
      </c>
      <c r="H10" s="44">
        <v>80</v>
      </c>
      <c r="I10" s="45">
        <v>1.42</v>
      </c>
      <c r="J10" s="45">
        <v>0</v>
      </c>
      <c r="K10" s="46">
        <f t="shared" si="0"/>
        <v>80</v>
      </c>
      <c r="L10" s="47" t="s">
        <v>49</v>
      </c>
      <c r="M10" s="57" t="s">
        <v>80</v>
      </c>
      <c r="N10" s="49" t="s">
        <v>81</v>
      </c>
      <c r="O10" s="50">
        <v>46280</v>
      </c>
      <c r="P10" s="51" t="s">
        <v>52</v>
      </c>
      <c r="Q10" s="52"/>
      <c r="R10" s="52"/>
      <c r="S10" s="53" t="s">
        <v>53</v>
      </c>
      <c r="T10" s="49" t="s">
        <v>78</v>
      </c>
      <c r="U10" s="47" t="s">
        <v>55</v>
      </c>
      <c r="V10" s="47" t="s">
        <v>56</v>
      </c>
    </row>
    <row r="11" s="12" customFormat="1" ht="98" customHeight="1" spans="1:22">
      <c r="A11" s="41">
        <v>8</v>
      </c>
      <c r="B11" s="41" t="s">
        <v>43</v>
      </c>
      <c r="C11" s="41" t="s">
        <v>61</v>
      </c>
      <c r="D11" s="42" t="s">
        <v>82</v>
      </c>
      <c r="E11" s="43" t="s">
        <v>46</v>
      </c>
      <c r="F11" s="43" t="s">
        <v>47</v>
      </c>
      <c r="G11" s="43" t="s">
        <v>58</v>
      </c>
      <c r="H11" s="44">
        <v>59.99795</v>
      </c>
      <c r="I11" s="45">
        <v>1.56</v>
      </c>
      <c r="J11" s="45">
        <v>0</v>
      </c>
      <c r="K11" s="46">
        <f t="shared" si="0"/>
        <v>59.99795</v>
      </c>
      <c r="L11" s="47" t="s">
        <v>49</v>
      </c>
      <c r="M11" s="57" t="s">
        <v>83</v>
      </c>
      <c r="N11" s="49" t="s">
        <v>84</v>
      </c>
      <c r="O11" s="50">
        <v>46280</v>
      </c>
      <c r="P11" s="51" t="s">
        <v>52</v>
      </c>
      <c r="Q11" s="23"/>
      <c r="R11" s="58"/>
      <c r="S11" s="53" t="s">
        <v>53</v>
      </c>
      <c r="T11" s="49" t="s">
        <v>54</v>
      </c>
      <c r="U11" s="47" t="s">
        <v>55</v>
      </c>
      <c r="V11" s="47" t="s">
        <v>56</v>
      </c>
    </row>
    <row r="12" s="12" customFormat="1" ht="98" customHeight="1" spans="1:22">
      <c r="A12" s="41">
        <v>9</v>
      </c>
      <c r="B12" s="41" t="s">
        <v>43</v>
      </c>
      <c r="C12" s="41" t="s">
        <v>66</v>
      </c>
      <c r="D12" s="42" t="s">
        <v>85</v>
      </c>
      <c r="E12" s="43" t="s">
        <v>46</v>
      </c>
      <c r="F12" s="43" t="s">
        <v>47</v>
      </c>
      <c r="G12" s="43" t="s">
        <v>58</v>
      </c>
      <c r="H12" s="44">
        <v>57.999922</v>
      </c>
      <c r="I12" s="45">
        <v>1.53</v>
      </c>
      <c r="J12" s="45">
        <v>0</v>
      </c>
      <c r="K12" s="46">
        <f t="shared" si="0"/>
        <v>57.999922</v>
      </c>
      <c r="L12" s="47" t="s">
        <v>49</v>
      </c>
      <c r="M12" s="57" t="s">
        <v>86</v>
      </c>
      <c r="N12" s="49" t="s">
        <v>87</v>
      </c>
      <c r="O12" s="50">
        <v>46280</v>
      </c>
      <c r="P12" s="51" t="s">
        <v>52</v>
      </c>
      <c r="Q12" s="23"/>
      <c r="R12" s="58"/>
      <c r="S12" s="53" t="s">
        <v>53</v>
      </c>
      <c r="T12" s="49" t="s">
        <v>54</v>
      </c>
      <c r="U12" s="47" t="s">
        <v>55</v>
      </c>
      <c r="V12" s="47" t="s">
        <v>56</v>
      </c>
    </row>
    <row r="13" s="12" customFormat="1" ht="98" customHeight="1" spans="1:22">
      <c r="A13" s="41">
        <v>10</v>
      </c>
      <c r="B13" s="41" t="s">
        <v>43</v>
      </c>
      <c r="C13" s="41" t="s">
        <v>88</v>
      </c>
      <c r="D13" s="42" t="s">
        <v>89</v>
      </c>
      <c r="E13" s="43" t="s">
        <v>46</v>
      </c>
      <c r="F13" s="59" t="s">
        <v>47</v>
      </c>
      <c r="G13" s="43" t="s">
        <v>58</v>
      </c>
      <c r="H13" s="44">
        <v>53</v>
      </c>
      <c r="I13" s="45">
        <v>1.53</v>
      </c>
      <c r="J13" s="45">
        <v>0</v>
      </c>
      <c r="K13" s="46">
        <f t="shared" si="0"/>
        <v>53</v>
      </c>
      <c r="L13" s="47" t="s">
        <v>49</v>
      </c>
      <c r="M13" s="57" t="s">
        <v>90</v>
      </c>
      <c r="N13" s="49" t="s">
        <v>91</v>
      </c>
      <c r="O13" s="50">
        <v>46280</v>
      </c>
      <c r="P13" s="51" t="s">
        <v>52</v>
      </c>
      <c r="Q13" s="23"/>
      <c r="R13" s="58"/>
      <c r="S13" s="53" t="s">
        <v>53</v>
      </c>
      <c r="T13" s="49" t="s">
        <v>54</v>
      </c>
      <c r="U13" s="47" t="s">
        <v>55</v>
      </c>
      <c r="V13" s="47" t="s">
        <v>56</v>
      </c>
    </row>
    <row r="14" s="12" customFormat="1" ht="98" customHeight="1" spans="1:22">
      <c r="A14" s="41">
        <v>11</v>
      </c>
      <c r="B14" s="41" t="s">
        <v>43</v>
      </c>
      <c r="C14" s="41" t="s">
        <v>92</v>
      </c>
      <c r="D14" s="42" t="s">
        <v>93</v>
      </c>
      <c r="E14" s="43" t="s">
        <v>46</v>
      </c>
      <c r="F14" s="59" t="s">
        <v>94</v>
      </c>
      <c r="G14" s="43" t="s">
        <v>58</v>
      </c>
      <c r="H14" s="44">
        <v>45</v>
      </c>
      <c r="I14" s="45">
        <v>11.86</v>
      </c>
      <c r="J14" s="45">
        <v>0</v>
      </c>
      <c r="K14" s="46">
        <f t="shared" si="0"/>
        <v>45</v>
      </c>
      <c r="L14" s="47" t="s">
        <v>49</v>
      </c>
      <c r="M14" s="57" t="s">
        <v>95</v>
      </c>
      <c r="N14" s="49" t="s">
        <v>96</v>
      </c>
      <c r="O14" s="50">
        <v>46280</v>
      </c>
      <c r="P14" s="60">
        <v>45831</v>
      </c>
      <c r="Q14" s="60">
        <v>45856</v>
      </c>
      <c r="R14" s="60"/>
      <c r="S14" s="47" t="s">
        <v>97</v>
      </c>
      <c r="T14" s="61" t="s">
        <v>98</v>
      </c>
      <c r="U14" s="47" t="s">
        <v>55</v>
      </c>
      <c r="V14" s="47" t="s">
        <v>56</v>
      </c>
    </row>
    <row r="15" s="12" customFormat="1" ht="98" customHeight="1" spans="1:22">
      <c r="A15" s="41">
        <v>12</v>
      </c>
      <c r="B15" s="41" t="s">
        <v>43</v>
      </c>
      <c r="C15" s="41" t="s">
        <v>92</v>
      </c>
      <c r="D15" s="42" t="s">
        <v>99</v>
      </c>
      <c r="E15" s="43" t="s">
        <v>46</v>
      </c>
      <c r="F15" s="59" t="s">
        <v>94</v>
      </c>
      <c r="G15" s="43" t="s">
        <v>58</v>
      </c>
      <c r="H15" s="44">
        <v>31.82</v>
      </c>
      <c r="I15" s="45">
        <v>8.67</v>
      </c>
      <c r="J15" s="45">
        <v>0</v>
      </c>
      <c r="K15" s="46">
        <f t="shared" si="0"/>
        <v>31.82</v>
      </c>
      <c r="L15" s="47" t="s">
        <v>49</v>
      </c>
      <c r="M15" s="57" t="s">
        <v>100</v>
      </c>
      <c r="N15" s="49" t="s">
        <v>101</v>
      </c>
      <c r="O15" s="50">
        <v>46280</v>
      </c>
      <c r="P15" s="60">
        <v>45533</v>
      </c>
      <c r="Q15" s="60">
        <v>45594</v>
      </c>
      <c r="R15" s="60">
        <v>45980</v>
      </c>
      <c r="S15" s="47" t="s">
        <v>102</v>
      </c>
      <c r="T15" s="61" t="s">
        <v>103</v>
      </c>
      <c r="U15" s="47" t="s">
        <v>55</v>
      </c>
      <c r="V15" s="47" t="s">
        <v>56</v>
      </c>
    </row>
    <row r="16" s="12" customFormat="1" ht="98" customHeight="1" spans="1:22">
      <c r="A16" s="41">
        <v>13</v>
      </c>
      <c r="B16" s="41" t="s">
        <v>43</v>
      </c>
      <c r="C16" s="41" t="s">
        <v>92</v>
      </c>
      <c r="D16" s="54" t="s">
        <v>104</v>
      </c>
      <c r="E16" s="43" t="s">
        <v>46</v>
      </c>
      <c r="F16" s="59" t="s">
        <v>47</v>
      </c>
      <c r="G16" s="43" t="s">
        <v>58</v>
      </c>
      <c r="H16" s="44">
        <f>120+55</f>
        <v>175</v>
      </c>
      <c r="I16" s="45">
        <f>2.85+0.72+1.31+0.33</f>
        <v>5.21</v>
      </c>
      <c r="J16" s="45">
        <v>0</v>
      </c>
      <c r="K16" s="46">
        <f t="shared" si="0"/>
        <v>175</v>
      </c>
      <c r="L16" s="47" t="s">
        <v>49</v>
      </c>
      <c r="M16" s="57" t="s">
        <v>105</v>
      </c>
      <c r="N16" s="49" t="s">
        <v>106</v>
      </c>
      <c r="O16" s="50">
        <v>46280</v>
      </c>
      <c r="P16" s="51" t="s">
        <v>52</v>
      </c>
      <c r="Q16" s="23"/>
      <c r="R16" s="58"/>
      <c r="S16" s="53" t="s">
        <v>53</v>
      </c>
      <c r="T16" s="49" t="s">
        <v>54</v>
      </c>
      <c r="U16" s="47" t="s">
        <v>55</v>
      </c>
      <c r="V16" s="47" t="s">
        <v>56</v>
      </c>
    </row>
    <row r="17" s="11" customFormat="1" ht="98" customHeight="1" spans="1:22">
      <c r="A17" s="41">
        <v>14</v>
      </c>
      <c r="B17" s="41" t="s">
        <v>107</v>
      </c>
      <c r="C17" s="41" t="s">
        <v>108</v>
      </c>
      <c r="D17" s="42" t="s">
        <v>109</v>
      </c>
      <c r="E17" s="43" t="s">
        <v>46</v>
      </c>
      <c r="F17" s="43" t="s">
        <v>94</v>
      </c>
      <c r="G17" s="43" t="s">
        <v>58</v>
      </c>
      <c r="H17" s="44">
        <v>750</v>
      </c>
      <c r="I17" s="45">
        <f>153.72+53.61+53.62</f>
        <v>260.95</v>
      </c>
      <c r="J17" s="45">
        <v>7.85</v>
      </c>
      <c r="K17" s="46">
        <f t="shared" si="0"/>
        <v>750</v>
      </c>
      <c r="L17" s="47" t="s">
        <v>49</v>
      </c>
      <c r="M17" s="49" t="s">
        <v>110</v>
      </c>
      <c r="N17" s="16" t="s">
        <v>111</v>
      </c>
      <c r="O17" s="50">
        <v>46280</v>
      </c>
      <c r="P17" s="51">
        <v>45791</v>
      </c>
      <c r="Q17" s="62">
        <v>45941</v>
      </c>
      <c r="R17" s="62"/>
      <c r="S17" s="53" t="s">
        <v>97</v>
      </c>
      <c r="T17" s="49" t="s">
        <v>112</v>
      </c>
      <c r="U17" s="47" t="s">
        <v>55</v>
      </c>
      <c r="V17" s="47" t="s">
        <v>56</v>
      </c>
    </row>
    <row r="18" s="12" customFormat="1" ht="37" customHeight="1" spans="1:22">
      <c r="A18" s="23" t="s">
        <v>113</v>
      </c>
      <c r="B18" s="63"/>
      <c r="C18" s="63"/>
      <c r="D18" s="64"/>
      <c r="E18" s="23"/>
      <c r="F18" s="59"/>
      <c r="G18" s="23"/>
      <c r="H18" s="65">
        <f>SUM(H4:H17)</f>
        <v>3431.416394</v>
      </c>
      <c r="I18" s="65">
        <f>SUM(I4:I17)</f>
        <v>357.73</v>
      </c>
      <c r="J18" s="65">
        <f>SUM(J4:J17)</f>
        <v>7.85</v>
      </c>
      <c r="K18" s="65">
        <f>SUM(K4:K17)</f>
        <v>3431.416394</v>
      </c>
      <c r="L18" s="23"/>
      <c r="M18" s="66"/>
      <c r="N18" s="66"/>
      <c r="O18" s="23"/>
      <c r="P18" s="58"/>
      <c r="Q18" s="23"/>
      <c r="R18" s="58"/>
      <c r="S18" s="23"/>
      <c r="T18" s="66"/>
      <c r="U18" s="23"/>
      <c r="V18" s="23"/>
    </row>
  </sheetData>
  <autoFilter xmlns:etc="http://www.wps.cn/officeDocument/2017/etCustomData" ref="A2:V19" etc:filterBottomFollowUsedRange="0">
    <extLst/>
  </autoFilter>
  <mergeCells count="2">
    <mergeCell ref="A1:T1"/>
    <mergeCell ref="A18:B18"/>
  </mergeCells>
  <dataValidations count="2">
    <dataValidation type="list" allowBlank="1" showInputMessage="1" showErrorMessage="1" sqref="G4:G17">
      <formula1>"欠息未逾期,逾期未欠息,欠息并逾期,未逾期未欠息"</formula1>
    </dataValidation>
    <dataValidation type="list" allowBlank="1" showInputMessage="1" showErrorMessage="1" sqref="S4:S17">
      <formula1>"尚未诉讼,已起诉未开庭,已开庭未判决,已判决未执行,执行中,非诉追索"</formula1>
    </dataValidation>
  </dataValidations>
  <pageMargins left="0.15748031496063" right="0.15748031496063" top="0.196850393700787" bottom="0.236220472440945" header="0.31496062992126" footer="0.31496062992126"/>
  <pageSetup paperSize="9" scale="3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A3" sqref="A3:A9"/>
    </sheetView>
  </sheetViews>
  <sheetFormatPr defaultColWidth="8.88333333333333" defaultRowHeight="14.25" outlineLevelCol="5"/>
  <cols>
    <col min="1" max="1" width="5.125" customWidth="1"/>
    <col min="2" max="2" width="43.5" customWidth="1"/>
    <col min="3" max="3" width="15.75" customWidth="1"/>
    <col min="4" max="4" width="12.25" customWidth="1"/>
    <col min="5" max="5" width="11.5" customWidth="1"/>
    <col min="6" max="6" width="15.75" customWidth="1"/>
  </cols>
  <sheetData>
    <row r="1" ht="33" customHeight="1" spans="1:6">
      <c r="A1" s="1" t="s">
        <v>114</v>
      </c>
      <c r="B1" s="1"/>
      <c r="C1" s="1"/>
      <c r="D1" s="1"/>
      <c r="E1" s="1"/>
      <c r="F1" s="1"/>
    </row>
    <row r="2" ht="42" customHeight="1" spans="1:6">
      <c r="A2" s="2" t="s">
        <v>1</v>
      </c>
      <c r="B2" s="2" t="s">
        <v>4</v>
      </c>
      <c r="C2" s="2" t="s">
        <v>115</v>
      </c>
      <c r="D2" s="2" t="s">
        <v>5</v>
      </c>
      <c r="E2" s="2" t="s">
        <v>116</v>
      </c>
      <c r="F2" s="2" t="s">
        <v>117</v>
      </c>
    </row>
    <row r="3" ht="25" customHeight="1" spans="1:6">
      <c r="A3" s="3">
        <v>1</v>
      </c>
      <c r="B3" s="4" t="s">
        <v>118</v>
      </c>
      <c r="C3" s="5" t="s">
        <v>119</v>
      </c>
      <c r="D3" s="5" t="s">
        <v>120</v>
      </c>
      <c r="E3" s="6">
        <v>14667.39</v>
      </c>
      <c r="F3" s="7">
        <v>3000</v>
      </c>
    </row>
    <row r="4" ht="25" customHeight="1" spans="1:6">
      <c r="A4" s="3">
        <v>2</v>
      </c>
      <c r="B4" s="4" t="s">
        <v>121</v>
      </c>
      <c r="C4" s="5" t="s">
        <v>122</v>
      </c>
      <c r="D4" s="5" t="s">
        <v>120</v>
      </c>
      <c r="E4" s="6">
        <v>4295.96</v>
      </c>
      <c r="F4" s="7">
        <v>400</v>
      </c>
    </row>
    <row r="5" ht="25" customHeight="1" spans="1:6">
      <c r="A5" s="3">
        <v>3</v>
      </c>
      <c r="B5" s="4" t="s">
        <v>123</v>
      </c>
      <c r="C5" s="5" t="s">
        <v>124</v>
      </c>
      <c r="D5" s="5" t="s">
        <v>46</v>
      </c>
      <c r="E5" s="6">
        <v>857.44</v>
      </c>
      <c r="F5" s="7">
        <v>520</v>
      </c>
    </row>
    <row r="6" ht="25" customHeight="1" spans="1:6">
      <c r="A6" s="3">
        <v>4</v>
      </c>
      <c r="B6" s="4" t="s">
        <v>125</v>
      </c>
      <c r="C6" s="5" t="s">
        <v>124</v>
      </c>
      <c r="D6" s="5" t="s">
        <v>46</v>
      </c>
      <c r="E6" s="6">
        <v>592.79</v>
      </c>
      <c r="F6" s="7">
        <v>240</v>
      </c>
    </row>
    <row r="7" ht="25" customHeight="1" spans="1:6">
      <c r="A7" s="3">
        <v>5</v>
      </c>
      <c r="B7" s="4" t="s">
        <v>126</v>
      </c>
      <c r="C7" s="5" t="s">
        <v>127</v>
      </c>
      <c r="D7" s="5" t="s">
        <v>46</v>
      </c>
      <c r="E7" s="6">
        <v>129.83</v>
      </c>
      <c r="F7" s="7">
        <v>55</v>
      </c>
    </row>
    <row r="8" ht="25" customHeight="1" spans="1:6">
      <c r="A8" s="3">
        <v>6</v>
      </c>
      <c r="B8" s="4" t="s">
        <v>128</v>
      </c>
      <c r="C8" s="5" t="s">
        <v>124</v>
      </c>
      <c r="D8" s="5" t="s">
        <v>46</v>
      </c>
      <c r="E8" s="6">
        <v>160</v>
      </c>
      <c r="F8" s="7">
        <v>55</v>
      </c>
    </row>
    <row r="9" ht="25" customHeight="1" spans="1:6">
      <c r="A9" s="3">
        <v>7</v>
      </c>
      <c r="B9" s="4" t="s">
        <v>129</v>
      </c>
      <c r="C9" s="5" t="s">
        <v>124</v>
      </c>
      <c r="D9" s="5" t="s">
        <v>46</v>
      </c>
      <c r="E9" s="6">
        <v>466.21</v>
      </c>
      <c r="F9" s="7">
        <v>130</v>
      </c>
    </row>
    <row r="10" ht="27" customHeight="1" spans="1:6">
      <c r="A10" s="8"/>
      <c r="B10" s="9" t="s">
        <v>113</v>
      </c>
      <c r="C10" s="10"/>
      <c r="D10" s="10"/>
      <c r="E10" s="10">
        <f>SUM(E3:E9)</f>
        <v>21169.62</v>
      </c>
      <c r="F10" s="10">
        <f>SUM(F3:F9)</f>
        <v>4400</v>
      </c>
    </row>
  </sheetData>
  <mergeCells count="1">
    <mergeCell ref="A1:F1"/>
  </mergeCells>
  <pageMargins left="1.61388888888889"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z</Company>
  <Application>Microsoft Excel</Application>
  <HeadingPairs>
    <vt:vector size="2" baseType="variant">
      <vt:variant>
        <vt:lpstr>工作表</vt:lpstr>
      </vt:variant>
      <vt:variant>
        <vt:i4>2</vt:i4>
      </vt:variant>
    </vt:vector>
  </HeadingPairs>
  <TitlesOfParts>
    <vt:vector size="2" baseType="lpstr">
      <vt:lpstr>转让项目清单</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赵灿</dc:creator>
  <cp:lastModifiedBy>user</cp:lastModifiedBy>
  <dcterms:created xsi:type="dcterms:W3CDTF">2015-10-30T12:02:00Z</dcterms:created>
  <cp:lastPrinted>2025-05-10T13:11:00Z</cp:lastPrinted>
  <dcterms:modified xsi:type="dcterms:W3CDTF">2026-07-31T09:18:21Z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C084B57DB8804423AF96D2C145162ED8</vt:lpwstr>
  </property>
  <property fmtid="{D5CDD505-2E9C-101B-9397-08002B2CF9AE}" pid="3" name="KSOProductBuildVer">
    <vt:lpwstr>2052-12.1.2.24722</vt:lpwstr>
  </property>
  <property fmtid="{D5CDD505-2E9C-101B-9397-08002B2CF9AE}" pid="4" name="ZSYH">
    <vt:lpwstr>浙商银行*浙商银行兰州分行2026年3季度邀请函*qinana_lz@czbank.com*yangxueqingwork@163.com,786552546@qq.com,284928278@qq.com,wanghui-lz@coamc.com.cn,xiexiaoxue2004@126.com,miraclely@163.com,351792001@qq.com,lizd@ccafm.com.cn,448404201@qq.com,263060506@qq.com * *duanjun_lz@czbank.com *2026-07-29 17:16:58;</vt:lpwstr>
  </property>
  <property fmtid="{D5CDD505-2E9C-101B-9397-08002B2CF9AE}" pid="5" name="CalculationRule">
    <vt:i4>0</vt:i4>
  </property>
</Properties>
</file>